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'Sheet1'!$A$1:$H$51</definedName>
  </definedNames>
  <calcPr fullCalcOnLoad="1"/>
</workbook>
</file>

<file path=xl/sharedStrings.xml><?xml version="1.0" encoding="utf-8"?>
<sst xmlns="http://schemas.openxmlformats.org/spreadsheetml/2006/main" count="60" uniqueCount="44">
  <si>
    <t>WIGS AND MAKEUP</t>
  </si>
  <si>
    <t>*</t>
  </si>
  <si>
    <t>ADS</t>
  </si>
  <si>
    <t>HONORARIA</t>
  </si>
  <si>
    <t>MASKS</t>
  </si>
  <si>
    <t>TREES</t>
  </si>
  <si>
    <t>COSTUMES/ SETS/PRINTING</t>
  </si>
  <si>
    <t>SCRIPTS- return shipping</t>
  </si>
  <si>
    <t>PRINTING</t>
  </si>
  <si>
    <t>program and photos</t>
  </si>
  <si>
    <t>posters and business cards</t>
  </si>
  <si>
    <t>SPACES</t>
  </si>
  <si>
    <t>St Andrews</t>
  </si>
  <si>
    <t>adjudication</t>
  </si>
  <si>
    <t>T-shirts</t>
  </si>
  <si>
    <t>business cards and ink</t>
  </si>
  <si>
    <t xml:space="preserve">posters  </t>
  </si>
  <si>
    <t>shipping</t>
  </si>
  <si>
    <t>rights and rentals</t>
  </si>
  <si>
    <t>script and binders</t>
  </si>
  <si>
    <t>GRAND TOTAL</t>
  </si>
  <si>
    <t>Orchestra (8 X 350)</t>
  </si>
  <si>
    <t>Season's tickets</t>
  </si>
  <si>
    <t>Tickets sold</t>
  </si>
  <si>
    <t>Concessions and Ads</t>
  </si>
  <si>
    <t>TOTAL</t>
  </si>
  <si>
    <t>BALANCE</t>
  </si>
  <si>
    <t>BUDGET</t>
  </si>
  <si>
    <t>Seats sold</t>
  </si>
  <si>
    <t>Total available</t>
  </si>
  <si>
    <t>ACTUAL</t>
  </si>
  <si>
    <t>Amount</t>
  </si>
  <si>
    <t>EXPENSE CATEGORY/ Item</t>
  </si>
  <si>
    <t>INCOME ITEM</t>
  </si>
  <si>
    <t>audition piano</t>
  </si>
  <si>
    <t>Music Hall Seat fee ($1 per seat)</t>
  </si>
  <si>
    <t>Music Hall (HST included)</t>
  </si>
  <si>
    <t>newspaper ads</t>
  </si>
  <si>
    <t>audition notices</t>
  </si>
  <si>
    <t>banner and sign printing</t>
  </si>
  <si>
    <t>director</t>
  </si>
  <si>
    <t>music director</t>
  </si>
  <si>
    <t>SETS</t>
  </si>
  <si>
    <t>costume sewing and design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</si>
</sst>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7"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double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70" fontId="0" fillId="0" borderId="0" xfId="44" applyFont="1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170" fontId="0" fillId="0" borderId="10" xfId="44" applyFont="1" applyBorder="1" applyAlignment="1">
      <alignment/>
    </xf>
    <xf numFmtId="170" fontId="1" fillId="0" borderId="10" xfId="44" applyFont="1" applyBorder="1" applyAlignment="1">
      <alignment/>
    </xf>
    <xf numFmtId="170" fontId="2" fillId="0" borderId="10" xfId="44" applyFont="1" applyBorder="1" applyAlignment="1">
      <alignment/>
    </xf>
    <xf numFmtId="9" fontId="0" fillId="0" borderId="10" xfId="57" applyFont="1" applyBorder="1" applyAlignment="1">
      <alignment/>
    </xf>
    <xf numFmtId="0" fontId="0" fillId="0" borderId="11" xfId="0" applyBorder="1" applyAlignment="1">
      <alignment/>
    </xf>
    <xf numFmtId="170" fontId="0" fillId="0" borderId="11" xfId="44" applyFont="1" applyBorder="1" applyAlignment="1">
      <alignment/>
    </xf>
    <xf numFmtId="0" fontId="0" fillId="0" borderId="12" xfId="0" applyBorder="1" applyAlignment="1">
      <alignment/>
    </xf>
    <xf numFmtId="170" fontId="0" fillId="0" borderId="12" xfId="44" applyFont="1" applyBorder="1" applyAlignment="1">
      <alignment/>
    </xf>
    <xf numFmtId="170" fontId="0" fillId="0" borderId="12" xfId="44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0" fontId="0" fillId="0" borderId="16" xfId="44" applyFont="1" applyBorder="1" applyAlignment="1">
      <alignment horizontal="center"/>
    </xf>
    <xf numFmtId="170" fontId="0" fillId="0" borderId="17" xfId="44" applyFont="1" applyBorder="1" applyAlignment="1">
      <alignment/>
    </xf>
    <xf numFmtId="170" fontId="0" fillId="0" borderId="18" xfId="44" applyFont="1" applyBorder="1" applyAlignment="1">
      <alignment/>
    </xf>
    <xf numFmtId="0" fontId="0" fillId="0" borderId="19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Layout" workbookViewId="0" topLeftCell="A1">
      <selection activeCell="A1" sqref="A1:H51"/>
    </sheetView>
  </sheetViews>
  <sheetFormatPr defaultColWidth="9.140625" defaultRowHeight="15"/>
  <cols>
    <col min="1" max="1" width="28.57421875" style="0" customWidth="1"/>
    <col min="2" max="2" width="12.57421875" style="1" bestFit="1" customWidth="1"/>
    <col min="3" max="3" width="7.7109375" style="1" customWidth="1"/>
    <col min="4" max="4" width="11.57421875" style="1" customWidth="1"/>
    <col min="5" max="5" width="14.140625" style="1" customWidth="1"/>
    <col min="6" max="6" width="20.28125" style="0" customWidth="1"/>
    <col min="7" max="7" width="15.00390625" style="1" customWidth="1"/>
    <col min="8" max="8" width="9.140625" style="2" customWidth="1"/>
    <col min="9" max="9" width="14.7109375" style="1" customWidth="1"/>
  </cols>
  <sheetData>
    <row r="1" spans="1:7" ht="15.75" thickBot="1">
      <c r="A1" s="10" t="s">
        <v>32</v>
      </c>
      <c r="B1" s="11" t="s">
        <v>31</v>
      </c>
      <c r="C1" s="11"/>
      <c r="D1" s="12" t="s">
        <v>30</v>
      </c>
      <c r="E1" s="16" t="s">
        <v>27</v>
      </c>
      <c r="F1" s="13" t="s">
        <v>33</v>
      </c>
      <c r="G1" s="11" t="s">
        <v>31</v>
      </c>
    </row>
    <row r="2" spans="1:7" ht="15.75" thickTop="1">
      <c r="A2" s="8" t="s">
        <v>7</v>
      </c>
      <c r="B2" s="9">
        <v>69.5</v>
      </c>
      <c r="C2" s="9"/>
      <c r="D2" s="9"/>
      <c r="E2" s="17"/>
      <c r="F2" s="14" t="s">
        <v>14</v>
      </c>
      <c r="G2" s="9">
        <v>360</v>
      </c>
    </row>
    <row r="3" spans="1:7" ht="15">
      <c r="A3" s="3" t="s">
        <v>13</v>
      </c>
      <c r="B3" s="4">
        <v>325</v>
      </c>
      <c r="C3" s="4"/>
      <c r="D3" s="4"/>
      <c r="E3" s="18"/>
      <c r="F3" s="15"/>
      <c r="G3" s="4"/>
    </row>
    <row r="4" spans="1:7" ht="15">
      <c r="A4" s="3" t="s">
        <v>17</v>
      </c>
      <c r="B4" s="4">
        <v>20.11</v>
      </c>
      <c r="C4" s="4"/>
      <c r="D4" s="4"/>
      <c r="E4" s="18"/>
      <c r="G4" s="4"/>
    </row>
    <row r="5" spans="1:7" ht="15">
      <c r="A5" s="3" t="s">
        <v>18</v>
      </c>
      <c r="B5" s="4">
        <v>7392.6</v>
      </c>
      <c r="C5" s="4" t="s">
        <v>25</v>
      </c>
      <c r="D5" s="5">
        <f>B2+B3+B4+B5</f>
        <v>7807.21</v>
      </c>
      <c r="E5" s="18">
        <v>7062.71</v>
      </c>
      <c r="F5" s="15"/>
      <c r="G5" s="4"/>
    </row>
    <row r="6" spans="1:9" ht="15">
      <c r="A6" s="3"/>
      <c r="B6" s="4"/>
      <c r="C6" s="4"/>
      <c r="D6" s="4"/>
      <c r="E6" s="18"/>
      <c r="F6" s="15" t="s">
        <v>23</v>
      </c>
      <c r="G6" s="4">
        <f>H6*18</f>
        <v>5076</v>
      </c>
      <c r="H6" s="3">
        <v>282</v>
      </c>
      <c r="I6"/>
    </row>
    <row r="7" spans="1:9" ht="15">
      <c r="A7" s="3"/>
      <c r="B7" s="4"/>
      <c r="C7" s="4"/>
      <c r="D7" s="4"/>
      <c r="E7" s="18"/>
      <c r="F7" s="15"/>
      <c r="G7" s="4">
        <f>H7*18</f>
        <v>5202</v>
      </c>
      <c r="H7" s="3">
        <v>289</v>
      </c>
      <c r="I7"/>
    </row>
    <row r="8" spans="1:9" ht="15">
      <c r="A8" s="3"/>
      <c r="B8" s="4"/>
      <c r="C8" s="4"/>
      <c r="D8" s="4"/>
      <c r="E8" s="18"/>
      <c r="F8" s="15"/>
      <c r="G8" s="4">
        <v>153</v>
      </c>
      <c r="H8" s="3"/>
      <c r="I8"/>
    </row>
    <row r="9" spans="1:9" ht="15">
      <c r="A9" s="3" t="s">
        <v>42</v>
      </c>
      <c r="B9" s="4">
        <v>172.33</v>
      </c>
      <c r="C9" s="4"/>
      <c r="D9" s="4"/>
      <c r="E9" s="18"/>
      <c r="F9" s="15" t="s">
        <v>22</v>
      </c>
      <c r="G9" s="4">
        <f>252*13.5</f>
        <v>3402</v>
      </c>
      <c r="H9" s="3">
        <v>271</v>
      </c>
      <c r="I9"/>
    </row>
    <row r="10" spans="1:9" ht="15">
      <c r="A10" s="3" t="s">
        <v>5</v>
      </c>
      <c r="B10" s="4">
        <v>678</v>
      </c>
      <c r="C10" s="4"/>
      <c r="D10" s="4"/>
      <c r="E10" s="18"/>
      <c r="F10" s="15" t="s">
        <v>25</v>
      </c>
      <c r="G10" s="4">
        <f>SUM(G6:G9)</f>
        <v>13833</v>
      </c>
      <c r="H10" s="3"/>
      <c r="I10"/>
    </row>
    <row r="11" spans="1:9" ht="15">
      <c r="A11" s="3"/>
      <c r="B11" s="4">
        <v>73.57</v>
      </c>
      <c r="C11" s="4" t="s">
        <v>25</v>
      </c>
      <c r="D11" s="5">
        <f>B9+B10+B11</f>
        <v>923.9000000000001</v>
      </c>
      <c r="E11" s="18">
        <v>900</v>
      </c>
      <c r="F11" s="15"/>
      <c r="G11" s="4"/>
      <c r="H11" s="3"/>
      <c r="I11"/>
    </row>
    <row r="12" spans="1:8" ht="15">
      <c r="A12" s="3"/>
      <c r="B12" s="4"/>
      <c r="C12" s="4"/>
      <c r="D12" s="4"/>
      <c r="E12" s="18"/>
      <c r="F12" s="3">
        <f>H12/7</f>
        <v>120.28571428571429</v>
      </c>
      <c r="G12" s="4" t="s">
        <v>28</v>
      </c>
      <c r="H12" s="3">
        <f>SUM(H6:H11)</f>
        <v>842</v>
      </c>
    </row>
    <row r="13" spans="1:8" ht="15">
      <c r="A13" s="3" t="s">
        <v>0</v>
      </c>
      <c r="B13" s="4">
        <v>290.52</v>
      </c>
      <c r="C13" s="4"/>
      <c r="D13" s="4" t="s">
        <v>1</v>
      </c>
      <c r="E13" s="18"/>
      <c r="F13" s="7">
        <f>H12/H13</f>
        <v>0.4374025974025974</v>
      </c>
      <c r="G13" s="4" t="s">
        <v>29</v>
      </c>
      <c r="H13" s="3">
        <f>275*7</f>
        <v>1925</v>
      </c>
    </row>
    <row r="14" spans="1:9" ht="15">
      <c r="A14" s="3" t="s">
        <v>4</v>
      </c>
      <c r="B14" s="4">
        <v>136.14</v>
      </c>
      <c r="C14" s="4"/>
      <c r="D14" s="4"/>
      <c r="E14" s="18"/>
      <c r="F14" s="15"/>
      <c r="G14" s="4"/>
      <c r="H14" s="3"/>
      <c r="I14"/>
    </row>
    <row r="15" spans="1:7" ht="15">
      <c r="A15" s="3" t="s">
        <v>43</v>
      </c>
      <c r="B15" s="4">
        <v>208.1</v>
      </c>
      <c r="C15" s="4"/>
      <c r="D15" s="4"/>
      <c r="E15" s="18"/>
      <c r="F15" s="15"/>
      <c r="G15" s="4"/>
    </row>
    <row r="16" spans="1:7" ht="15">
      <c r="A16" s="3" t="s">
        <v>6</v>
      </c>
      <c r="B16" s="4">
        <v>275.42</v>
      </c>
      <c r="C16" s="4" t="s">
        <v>25</v>
      </c>
      <c r="D16" s="5">
        <f>B13+B14+B15+B16</f>
        <v>910.1800000000001</v>
      </c>
      <c r="E16" s="18">
        <v>350</v>
      </c>
      <c r="G16" s="4"/>
    </row>
    <row r="17" spans="1:7" ht="15">
      <c r="A17" s="3"/>
      <c r="B17" s="4"/>
      <c r="C17" s="4"/>
      <c r="D17" s="4"/>
      <c r="E17" s="18"/>
      <c r="F17" s="15"/>
      <c r="G17" s="4"/>
    </row>
    <row r="18" spans="1:7" ht="15">
      <c r="A18" s="3" t="s">
        <v>2</v>
      </c>
      <c r="B18" s="4"/>
      <c r="C18" s="4"/>
      <c r="D18" s="4"/>
      <c r="E18" s="18"/>
      <c r="F18" s="15"/>
      <c r="G18" s="4"/>
    </row>
    <row r="19" spans="1:7" ht="15">
      <c r="A19" s="3" t="s">
        <v>37</v>
      </c>
      <c r="B19" s="4">
        <v>144.08</v>
      </c>
      <c r="C19" s="4"/>
      <c r="D19" s="4"/>
      <c r="E19" s="18"/>
      <c r="F19" s="15" t="s">
        <v>24</v>
      </c>
      <c r="G19" s="4">
        <v>506.22</v>
      </c>
    </row>
    <row r="20" spans="1:7" ht="15">
      <c r="A20" s="3" t="s">
        <v>37</v>
      </c>
      <c r="B20" s="4">
        <v>113</v>
      </c>
      <c r="C20" s="4"/>
      <c r="D20" s="4"/>
      <c r="E20" s="18"/>
      <c r="F20" s="15"/>
      <c r="G20" s="4">
        <v>82.2</v>
      </c>
    </row>
    <row r="21" spans="1:7" ht="15">
      <c r="A21" s="3" t="s">
        <v>39</v>
      </c>
      <c r="B21" s="4">
        <v>107.35</v>
      </c>
      <c r="C21" s="4"/>
      <c r="D21" s="4"/>
      <c r="E21" s="18"/>
      <c r="F21" s="15" t="s">
        <v>25</v>
      </c>
      <c r="G21" s="4">
        <f>SUM(G19:G20)</f>
        <v>588.4200000000001</v>
      </c>
    </row>
    <row r="22" spans="1:7" ht="15">
      <c r="A22" s="3" t="s">
        <v>37</v>
      </c>
      <c r="B22" s="4">
        <v>135.6</v>
      </c>
      <c r="C22" s="4"/>
      <c r="D22" s="4"/>
      <c r="E22" s="18"/>
      <c r="F22" s="15"/>
      <c r="G22" s="4"/>
    </row>
    <row r="23" spans="1:7" ht="15">
      <c r="A23" s="3" t="s">
        <v>10</v>
      </c>
      <c r="B23" s="4">
        <v>216.37</v>
      </c>
      <c r="C23" s="4"/>
      <c r="D23" s="4"/>
      <c r="E23" s="18"/>
      <c r="F23" s="15" t="s">
        <v>20</v>
      </c>
      <c r="G23" s="4">
        <f>G2+G10+G21+G18</f>
        <v>14781.42</v>
      </c>
    </row>
    <row r="24" spans="1:5" ht="15">
      <c r="A24" s="3" t="s">
        <v>15</v>
      </c>
      <c r="B24" s="4">
        <v>205.03</v>
      </c>
      <c r="C24" s="4"/>
      <c r="D24" s="4"/>
      <c r="E24" s="18"/>
    </row>
    <row r="25" spans="1:5" ht="15">
      <c r="A25" s="3" t="s">
        <v>16</v>
      </c>
      <c r="B25" s="4">
        <v>76.16</v>
      </c>
      <c r="C25" s="4"/>
      <c r="D25" s="4"/>
      <c r="E25" s="18"/>
    </row>
    <row r="26" spans="1:5" ht="15">
      <c r="A26" s="3" t="s">
        <v>38</v>
      </c>
      <c r="B26" s="4">
        <v>341.25</v>
      </c>
      <c r="C26" s="4"/>
      <c r="D26" s="4"/>
      <c r="E26" s="18"/>
    </row>
    <row r="27" spans="1:5" ht="15">
      <c r="A27" s="3" t="s">
        <v>38</v>
      </c>
      <c r="B27" s="4">
        <v>189</v>
      </c>
      <c r="C27" s="4"/>
      <c r="D27" s="4"/>
      <c r="E27" s="18"/>
    </row>
    <row r="28" spans="1:5" ht="15">
      <c r="A28" s="3" t="s">
        <v>38</v>
      </c>
      <c r="B28" s="4">
        <v>257.25</v>
      </c>
      <c r="C28" s="4" t="s">
        <v>25</v>
      </c>
      <c r="D28" s="6">
        <f>B19+B20+B21+B22+B23+B24+B25+B26+B27+B28</f>
        <v>1785.0900000000001</v>
      </c>
      <c r="E28" s="18">
        <v>2000</v>
      </c>
    </row>
    <row r="29" spans="1:5" ht="15">
      <c r="A29" s="3"/>
      <c r="B29" s="4"/>
      <c r="C29" s="4"/>
      <c r="D29" s="4"/>
      <c r="E29" s="18"/>
    </row>
    <row r="30" spans="1:5" ht="15">
      <c r="A30" s="3" t="s">
        <v>3</v>
      </c>
      <c r="B30" s="4"/>
      <c r="C30" s="4"/>
      <c r="D30" s="4"/>
      <c r="E30" s="18"/>
    </row>
    <row r="31" spans="1:5" ht="15">
      <c r="A31" s="3" t="s">
        <v>40</v>
      </c>
      <c r="B31" s="4">
        <v>400</v>
      </c>
      <c r="C31" s="4"/>
      <c r="D31" s="4"/>
      <c r="E31" s="18"/>
    </row>
    <row r="32" spans="1:5" ht="15">
      <c r="A32" s="3" t="s">
        <v>21</v>
      </c>
      <c r="B32" s="4">
        <v>2800</v>
      </c>
      <c r="C32" s="4"/>
      <c r="D32" s="4"/>
      <c r="E32" s="18"/>
    </row>
    <row r="33" spans="1:5" ht="15">
      <c r="A33" s="3" t="s">
        <v>41</v>
      </c>
      <c r="B33" s="4">
        <v>400</v>
      </c>
      <c r="C33" s="4"/>
      <c r="D33" s="4"/>
      <c r="E33" s="18"/>
    </row>
    <row r="34" spans="1:5" ht="15">
      <c r="A34" s="3" t="s">
        <v>34</v>
      </c>
      <c r="B34" s="4">
        <v>200</v>
      </c>
      <c r="C34" s="4" t="s">
        <v>25</v>
      </c>
      <c r="D34" s="6">
        <f>B31+B32+B33+B34</f>
        <v>3800</v>
      </c>
      <c r="E34" s="18">
        <v>4450</v>
      </c>
    </row>
    <row r="35" spans="1:5" ht="15">
      <c r="A35" s="3"/>
      <c r="B35" s="4"/>
      <c r="C35" s="4"/>
      <c r="D35" s="4"/>
      <c r="E35" s="18"/>
    </row>
    <row r="36" spans="1:5" ht="15">
      <c r="A36" s="3" t="s">
        <v>8</v>
      </c>
      <c r="B36" s="4"/>
      <c r="C36" s="4"/>
      <c r="D36" s="4"/>
      <c r="E36" s="18"/>
    </row>
    <row r="37" spans="1:5" ht="15">
      <c r="A37" s="3"/>
      <c r="B37" s="4"/>
      <c r="C37" s="4"/>
      <c r="D37" s="4"/>
      <c r="E37" s="18"/>
    </row>
    <row r="38" spans="1:5" ht="15">
      <c r="A38" s="3" t="s">
        <v>9</v>
      </c>
      <c r="B38" s="4">
        <v>312.72</v>
      </c>
      <c r="C38" s="4"/>
      <c r="D38" s="4"/>
      <c r="E38" s="18"/>
    </row>
    <row r="39" spans="1:5" ht="15">
      <c r="A39" s="3" t="s">
        <v>14</v>
      </c>
      <c r="B39" s="4">
        <v>360</v>
      </c>
      <c r="C39" s="4"/>
      <c r="D39" s="4"/>
      <c r="E39" s="18"/>
    </row>
    <row r="40" spans="1:5" ht="15">
      <c r="A40" s="3" t="s">
        <v>19</v>
      </c>
      <c r="B40" s="4">
        <v>100</v>
      </c>
      <c r="C40" s="4" t="s">
        <v>25</v>
      </c>
      <c r="D40" s="6">
        <f>B37+B38+B39+B40</f>
        <v>772.72</v>
      </c>
      <c r="E40" s="18">
        <v>950</v>
      </c>
    </row>
    <row r="41" spans="1:5" ht="15">
      <c r="A41" s="3"/>
      <c r="B41" s="4"/>
      <c r="C41" s="4"/>
      <c r="D41" s="4"/>
      <c r="E41" s="18">
        <v>160</v>
      </c>
    </row>
    <row r="42" spans="1:5" ht="15">
      <c r="A42" s="3" t="s">
        <v>11</v>
      </c>
      <c r="B42" s="4"/>
      <c r="C42" s="4"/>
      <c r="D42" s="4"/>
      <c r="E42" s="18"/>
    </row>
    <row r="43" spans="1:5" ht="15">
      <c r="A43" s="19" t="s">
        <v>35</v>
      </c>
      <c r="B43" s="4">
        <v>842</v>
      </c>
      <c r="C43" s="4"/>
      <c r="D43" s="4"/>
      <c r="E43" s="18"/>
    </row>
    <row r="44" spans="1:5" ht="15">
      <c r="A44" s="3" t="s">
        <v>12</v>
      </c>
      <c r="B44" s="4">
        <v>375</v>
      </c>
      <c r="C44" s="4"/>
      <c r="D44" s="4"/>
      <c r="E44" s="18"/>
    </row>
    <row r="45" spans="1:5" ht="15">
      <c r="A45" s="3" t="s">
        <v>36</v>
      </c>
      <c r="B45" s="4">
        <v>1550.03</v>
      </c>
      <c r="C45" s="4"/>
      <c r="D45" s="4"/>
      <c r="E45" s="18"/>
    </row>
    <row r="46" spans="1:5" ht="15">
      <c r="A46" s="3"/>
      <c r="B46" s="4">
        <v>1550.03</v>
      </c>
      <c r="C46" s="4"/>
      <c r="D46" s="4"/>
      <c r="E46" s="18"/>
    </row>
    <row r="47" spans="1:5" ht="15">
      <c r="A47" s="3"/>
      <c r="B47" s="4">
        <v>1066.69</v>
      </c>
      <c r="C47" s="4" t="s">
        <v>25</v>
      </c>
      <c r="D47" s="5">
        <f>B43+B44+B45+B46+B47</f>
        <v>5383.75</v>
      </c>
      <c r="E47" s="18">
        <v>4275</v>
      </c>
    </row>
    <row r="48" spans="1:5" ht="15">
      <c r="A48" s="3"/>
      <c r="B48" s="4"/>
      <c r="C48" s="4"/>
      <c r="D48" s="4"/>
      <c r="E48" s="18"/>
    </row>
    <row r="49" spans="1:7" ht="15">
      <c r="A49" s="3" t="s">
        <v>20</v>
      </c>
      <c r="B49" s="4"/>
      <c r="C49" s="4" t="s">
        <v>25</v>
      </c>
      <c r="D49" s="5">
        <f>SUM(D1:D48)</f>
        <v>21382.85</v>
      </c>
      <c r="E49" s="18">
        <f>SUM(E3:E48)</f>
        <v>20147.71</v>
      </c>
      <c r="F49" s="15" t="s">
        <v>26</v>
      </c>
      <c r="G49" s="5">
        <f>G23-D49</f>
        <v>-6601.4299999999985</v>
      </c>
    </row>
  </sheetData>
  <sheetProtection/>
  <printOptions/>
  <pageMargins left="0.7" right="0.7" top="0.75" bottom="0.75" header="0.3" footer="0.3"/>
  <pageSetup horizontalDpi="600" verticalDpi="600" orientation="landscape" paperSize="5" r:id="rId1"/>
  <headerFooter alignWithMargins="0">
    <oddHeader>&amp;CInto The Woods
Financial Report to Executive&amp;RTeacher Resource 2A</oddHeader>
    <oddFooter>&amp;CGrade 9/10 Open Music &amp; Financial Literacy Dollars &amp; Sense Project/Event Planning Lesson
Ontario Music Educators’ Association www.omea.on.ca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York Region District School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York Region District Schoolboard</dc:creator>
  <cp:keywords/>
  <dc:description/>
  <cp:lastModifiedBy>LL Matthie</cp:lastModifiedBy>
  <cp:lastPrinted>2011-08-23T12:29:51Z</cp:lastPrinted>
  <dcterms:created xsi:type="dcterms:W3CDTF">2010-10-25T00:43:04Z</dcterms:created>
  <dcterms:modified xsi:type="dcterms:W3CDTF">2011-08-23T12:40:39Z</dcterms:modified>
  <cp:category/>
  <cp:version/>
  <cp:contentType/>
  <cp:contentStatus/>
</cp:coreProperties>
</file>